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enario" sheetId="1" state="visible" r:id="rId1"/>
    <sheet xmlns:r="http://schemas.openxmlformats.org/officeDocument/2006/relationships" name="Companies" sheetId="2" state="visible" r:id="rId2"/>
    <sheet xmlns:r="http://schemas.openxmlformats.org/officeDocument/2006/relationships" name="Sourc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$#,##0"/>
  </numFmts>
  <fonts count="5">
    <font>
      <name val="Calibri"/>
      <family val="2"/>
      <color theme="1"/>
      <sz val="11"/>
      <scheme val="minor"/>
    </font>
    <font>
      <b val="1"/>
    </font>
    <font>
      <i val="1"/>
      <color rgb="006B6B6B"/>
      <sz val="9"/>
    </font>
    <font>
      <b val="1"/>
      <color rgb="00FFFFFF"/>
    </font>
    <font>
      <color rgb="000E5A52"/>
    </font>
  </fonts>
  <fills count="5">
    <fill>
      <patternFill/>
    </fill>
    <fill>
      <patternFill patternType="gray125"/>
    </fill>
    <fill>
      <patternFill patternType="solid">
        <fgColor rgb="000E5A52"/>
      </patternFill>
    </fill>
    <fill>
      <patternFill patternType="solid">
        <fgColor rgb="00F0EDE6"/>
      </patternFill>
    </fill>
    <fill>
      <patternFill patternType="solid">
        <fgColor rgb="00DCE9FF"/>
      </patternFill>
    </fill>
  </fills>
  <borders count="2">
    <border>
      <left/>
      <right/>
      <top/>
      <bottom/>
      <diagonal/>
    </border>
    <border>
      <left style="thin">
        <color rgb="00D9D4CA"/>
      </left>
      <right style="thin">
        <color rgb="00D9D4CA"/>
      </right>
      <top style="thin">
        <color rgb="00D9D4CA"/>
      </top>
      <bottom style="thin">
        <color rgb="00D9D4CA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4" fontId="0" fillId="0" borderId="0" pivotButton="0" quotePrefix="0" xfId="0"/>
    <xf numFmtId="0" fontId="1" fillId="3" borderId="0" pivotButton="0" quotePrefix="0" xfId="0"/>
    <xf numFmtId="0" fontId="1" fillId="3" borderId="0" applyAlignment="1" pivotButton="0" quotePrefix="0" xfId="0">
      <alignment horizontal="center"/>
    </xf>
    <xf numFmtId="164" fontId="0" fillId="4" borderId="1" pivotButton="0" quotePrefix="0" xfId="0"/>
    <xf numFmtId="0" fontId="0" fillId="3" borderId="0" pivotButton="0" quotePrefix="0" xfId="0"/>
    <xf numFmtId="164" fontId="0" fillId="0" borderId="0" pivotButton="0" quotePrefix="0" xfId="0"/>
    <xf numFmtId="165" fontId="1" fillId="0" borderId="0" pivotButton="0" quotePrefix="0" xfId="0"/>
    <xf numFmtId="3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Apple (AAPL) - bull / base / bear valuation model</t>
        </is>
      </c>
    </row>
    <row r="2">
      <c r="A2" s="2" t="inlineStr">
        <is>
          <t>Illustrative. Edit the blue assumption cells; the implied 5yr price recomputes. Point-in-time as of 2026-06-22. Not investment advice, not a price target.</t>
        </is>
      </c>
    </row>
    <row r="4">
      <c r="A4" s="3" t="inlineStr">
        <is>
          <t>ANCHOR (sourced, as-of 2026-06-22)</t>
        </is>
      </c>
      <c r="B4" s="4" t="n"/>
      <c r="C4" s="4" t="n"/>
      <c r="D4" s="4" t="n"/>
    </row>
    <row r="5">
      <c r="A5" t="inlineStr">
        <is>
          <t>FY2025 revenue ($B)</t>
        </is>
      </c>
      <c r="B5" s="5" t="n">
        <v>416.16</v>
      </c>
      <c r="C5" s="2" t="inlineStr">
        <is>
          <t>C-0147</t>
        </is>
      </c>
    </row>
    <row r="6">
      <c r="A6" t="inlineStr">
        <is>
          <t>FY2025 diluted EPS ($)</t>
        </is>
      </c>
      <c r="B6" s="5" t="n">
        <v>7.46</v>
      </c>
      <c r="C6" s="2" t="inlineStr">
        <is>
          <t>C-0151</t>
        </is>
      </c>
    </row>
    <row r="7">
      <c r="A7" t="inlineStr">
        <is>
          <t>Diluted shares (~B)</t>
        </is>
      </c>
      <c r="B7" s="5" t="n">
        <v>14.73</v>
      </c>
      <c r="C7" s="2" t="inlineStr">
        <is>
          <t>C-0166</t>
        </is>
      </c>
    </row>
    <row r="8">
      <c r="A8" t="inlineStr">
        <is>
          <t>Recent share price ($)</t>
        </is>
      </c>
      <c r="B8" s="5" t="n">
        <v>299.13</v>
      </c>
      <c r="C8" s="2" t="inlineStr">
        <is>
          <t>C-0020 (UNVERIFIED live px)</t>
        </is>
      </c>
    </row>
    <row r="9">
      <c r="A9" t="inlineStr">
        <is>
          <t>Forward P/E now (x)</t>
        </is>
      </c>
      <c r="B9" s="5" t="n">
        <v>32.5</v>
      </c>
      <c r="C9" s="2" t="inlineStr">
        <is>
          <t>C-0086</t>
        </is>
      </c>
    </row>
    <row r="10">
      <c r="A10" t="inlineStr">
        <is>
          <t>FY2025 net margin (%)</t>
        </is>
      </c>
      <c r="B10" s="5" t="n">
        <v>26.9</v>
      </c>
      <c r="C10" s="2" t="inlineStr">
        <is>
          <t>C-0151 (112.01/416.16)</t>
        </is>
      </c>
    </row>
    <row r="12">
      <c r="A12" s="6" t="inlineStr">
        <is>
          <t>ASSUMPTION (editable)</t>
        </is>
      </c>
      <c r="B12" s="7" t="inlineStr">
        <is>
          <t>Bear</t>
        </is>
      </c>
      <c r="C12" s="7" t="inlineStr">
        <is>
          <t>Base</t>
        </is>
      </c>
      <c r="D12" s="7" t="inlineStr">
        <is>
          <t>Bull</t>
        </is>
      </c>
    </row>
    <row r="13">
      <c r="A13" t="inlineStr">
        <is>
          <t>Revenue CAGR 2026-2030 (%)</t>
        </is>
      </c>
      <c r="B13" s="8" t="n">
        <v>1.5</v>
      </c>
      <c r="C13" s="8" t="n">
        <v>4</v>
      </c>
      <c r="D13" s="8" t="n">
        <v>7</v>
      </c>
    </row>
    <row r="14">
      <c r="A14" t="inlineStr">
        <is>
          <t>Net margin in 2030 (%)</t>
        </is>
      </c>
      <c r="B14" s="8" t="n">
        <v>26</v>
      </c>
      <c r="C14" s="8" t="n">
        <v>29</v>
      </c>
      <c r="D14" s="8" t="n">
        <v>31</v>
      </c>
    </row>
    <row r="15">
      <c r="A15" t="inlineStr">
        <is>
          <t>Exit P/E (x)</t>
        </is>
      </c>
      <c r="B15" s="8" t="n">
        <v>28.5</v>
      </c>
      <c r="C15" s="8" t="n">
        <v>31</v>
      </c>
      <c r="D15" s="8" t="n">
        <v>32</v>
      </c>
    </row>
    <row r="16">
      <c r="A16" t="inlineStr">
        <is>
          <t>Diluted shares 2030 (B)</t>
        </is>
      </c>
      <c r="B16" s="8" t="n">
        <v>14.2</v>
      </c>
      <c r="C16" s="8" t="n">
        <v>13</v>
      </c>
      <c r="D16" s="8" t="n">
        <v>12.4</v>
      </c>
    </row>
    <row r="18">
      <c r="A18" s="6" t="inlineStr">
        <is>
          <t>DERIVED</t>
        </is>
      </c>
      <c r="B18" s="9" t="n"/>
      <c r="C18" s="9" t="n"/>
      <c r="D18" s="9" t="n"/>
    </row>
    <row r="19">
      <c r="A19" t="inlineStr">
        <is>
          <t>Implied 2030 revenue ($B)</t>
        </is>
      </c>
      <c r="B19" s="10">
        <f>$B$5*(1+B13/100)^5</f>
        <v/>
      </c>
      <c r="C19" s="10">
        <f>$B$5*(1+C13/100)^5</f>
        <v/>
      </c>
      <c r="D19" s="10">
        <f>$B$5*(1+D13/100)^5</f>
        <v/>
      </c>
    </row>
    <row r="20">
      <c r="A20" t="inlineStr">
        <is>
          <t>Implied 2030 net income ($B)</t>
        </is>
      </c>
      <c r="B20" s="10">
        <f>B19*B14/100</f>
        <v/>
      </c>
      <c r="C20" s="10">
        <f>C19*C14/100</f>
        <v/>
      </c>
      <c r="D20" s="10">
        <f>D19*D14/100</f>
        <v/>
      </c>
    </row>
    <row r="21">
      <c r="A21" t="inlineStr">
        <is>
          <t>Implied 2030 EPS ($)</t>
        </is>
      </c>
      <c r="B21" s="5">
        <f>B20/B16</f>
        <v/>
      </c>
      <c r="C21" s="5">
        <f>C20/C16</f>
        <v/>
      </c>
      <c r="D21" s="5">
        <f>D20/D16</f>
        <v/>
      </c>
    </row>
    <row r="22">
      <c r="A22" t="inlineStr">
        <is>
          <t>Implied 2030 price ($)</t>
        </is>
      </c>
      <c r="B22" s="11">
        <f>B21*B15</f>
        <v/>
      </c>
      <c r="C22" s="11">
        <f>C21*C15</f>
        <v/>
      </c>
      <c r="D22" s="11">
        <f>D21*D15</f>
        <v/>
      </c>
    </row>
    <row r="23">
      <c r="A23" t="inlineStr">
        <is>
          <t>5yr price change vs today (%)</t>
        </is>
      </c>
      <c r="B23" s="12">
        <f>(B22/$B$8-1)*100</f>
        <v/>
      </c>
      <c r="C23" s="12">
        <f>(C22/$B$8-1)*100</f>
        <v/>
      </c>
      <c r="D23" s="12">
        <f>(D22/$B$8-1)*100</f>
        <v/>
      </c>
    </row>
    <row r="24">
      <c r="A24" t="inlineStr">
        <is>
          <t>Implied price CAGR (%)</t>
        </is>
      </c>
      <c r="B24" s="10">
        <f>((B22/$B$8)^(1/5)-1)*100</f>
        <v/>
      </c>
      <c r="C24" s="10">
        <f>((C22/$B$8)^(1/5)-1)*100</f>
        <v/>
      </c>
      <c r="D24" s="10">
        <f>((D22/$B$8)^(1/5)-1)*100</f>
        <v/>
      </c>
    </row>
    <row r="26">
      <c r="A26" s="2" t="inlineStr">
        <is>
          <t>Method: 2030 EPS = FY2025 revenue x (1+CAGR)^5 x net margin / 2030 shares; price = 2030 EPS x exit P/E. Blue cells are yours to change.</t>
        </is>
      </c>
    </row>
    <row r="27">
      <c r="A27" s="2" t="inlineStr">
        <is>
          <t>Base is anchored to ~mid-$300s, matching the research 5yr base case; bull/bear flex growth, margin, the exit multiple and buyback-driven share count. Illustrative arithmetic, NOT a price target.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4" customWidth="1" min="3" max="3"/>
    <col width="40" customWidth="1" min="4" max="4"/>
    <col width="60" customWidth="1" min="5" max="5"/>
    <col width="46" customWidth="1" min="6" max="6"/>
    <col width="46" customWidth="1" min="7" max="7"/>
  </cols>
  <sheetData>
    <row r="1">
      <c r="A1" s="1" t="inlineStr">
        <is>
          <t>AAPL and its orbit - comp table</t>
        </is>
      </c>
    </row>
    <row r="2">
      <c r="A2" s="2" t="inlineStr">
        <is>
          <t>Market caps are point-in-time snapshots as of 2026-06-22 and move fast. Not investment advice. Source: claims C-0043..C-0055.</t>
        </is>
      </c>
    </row>
    <row r="4">
      <c r="A4" s="3" t="inlineStr">
        <is>
          <t>Ticker</t>
        </is>
      </c>
      <c r="B4" s="3" t="inlineStr">
        <is>
          <t>Exchange</t>
        </is>
      </c>
      <c r="C4" s="3" t="inlineStr">
        <is>
          <t>Mkt cap (asof 2026-06-22)</t>
        </is>
      </c>
      <c r="D4" s="3" t="inlineStr">
        <is>
          <t>What it makes</t>
        </is>
      </c>
      <c r="E4" s="3" t="inlineStr">
        <is>
          <t>Relationship to AAPL</t>
        </is>
      </c>
      <c r="F4" s="3" t="inlineStr">
        <is>
          <t>Bull</t>
        </is>
      </c>
      <c r="G4" s="3" t="inlineStr">
        <is>
          <t>Bear</t>
        </is>
      </c>
    </row>
    <row r="5">
      <c r="A5" s="13" t="inlineStr">
        <is>
          <t>MSFT</t>
        </is>
      </c>
      <c r="B5" s="13" t="inlineStr">
        <is>
          <t>Nasdaq</t>
        </is>
      </c>
      <c r="C5" s="13" t="inlineStr">
        <is>
          <t>~$2.82T (2026-06-22)</t>
        </is>
      </c>
      <c r="D5" s="13" t="inlineStr">
        <is>
          <t>Windows, Office/Microsoft 365, Azure cloud, Copilot AI, Xbox, LinkedIn</t>
        </is>
      </c>
      <c r="E5" s="13" t="inlineStr">
        <is>
          <t>Megacap valuation peer, not a direct customer or supplier. AAPL is benchmarked against MSFT on forward multiple and growth; both are part of the same institutional 'quality compounder' bucket. Competes with Apple in PCs (Surface/Windows vs Mac) and productivity/AI assistants.</t>
        </is>
      </c>
      <c r="F5" s="13" t="inlineStr">
        <is>
          <t>Azure + Copilot give it a durable enterprise-AI growth engine Apple lacks on the top line.</t>
        </is>
      </c>
      <c r="G5" s="13" t="inlineStr">
        <is>
          <t>Heavy AI capex and a rich multiple leave little room for an enterprise-IT slowdown.</t>
        </is>
      </c>
    </row>
    <row r="6">
      <c r="A6" s="13" t="inlineStr">
        <is>
          <t>GOOGL</t>
        </is>
      </c>
      <c r="B6" s="13" t="inlineStr">
        <is>
          <t>Nasdaq</t>
        </is>
      </c>
      <c r="C6" s="13" t="inlineStr">
        <is>
          <t>~$4.4T (2026-06-22)</t>
        </is>
      </c>
      <c r="D6" s="13" t="inlineStr">
        <is>
          <t>Google Search, Android, YouTube, Google Cloud, Gemini AI, Pixel devices</t>
        </is>
      </c>
      <c r="E6" s="13" t="inlineStr">
        <is>
          <t>Both a peer and Apple's single most important commercial counterparty. Alphabet pays Apple ~$17-20B/yr to be the default Safari search engine (the most regulator-exposed line in Apple Services), and per press reports now supplies Gemini to power the revamped Siri (~$1B/yr). Android/Pixel also compete with iPhone.</t>
        </is>
      </c>
      <c r="F6" s="13" t="inlineStr">
        <is>
          <t>Search + YouTube + Cloud + Gemini make it the broadest AI platform; the Apple deal is mutually entrenching.</t>
        </is>
      </c>
      <c r="G6" s="13" t="inlineStr">
        <is>
          <t>The US search-remedy ruling could ban or cap the Apple default payment, hitting both companies' high-margin economics.</t>
        </is>
      </c>
    </row>
    <row r="7">
      <c r="A7" s="13" t="inlineStr">
        <is>
          <t>AMZN</t>
        </is>
      </c>
      <c r="B7" s="13" t="inlineStr">
        <is>
          <t>Nasdaq</t>
        </is>
      </c>
      <c r="C7" s="13" t="inlineStr">
        <is>
          <t>~$2.6T (2026-06-22)</t>
        </is>
      </c>
      <c r="D7" s="13" t="inlineStr">
        <is>
          <t>AWS cloud, e-commerce marketplace, Prime, advertising, Alexa/Echo devices</t>
        </is>
      </c>
      <c r="E7" s="13" t="inlineStr">
        <is>
          <t>Megacap valuation peer and ecosystem rival, not a core supplier. Competes with Apple in smart-home/voice (Alexa vs Siri), media (Prime Video vs TV+), and is a major retail channel for Apple products. Different business model (low-margin retail + high-margin AWS).</t>
        </is>
      </c>
      <c r="F7" s="13" t="inlineStr">
        <is>
          <t>AWS and a fast-growing ad business drive operating-income leverage; retail margins still expanding.</t>
        </is>
      </c>
      <c r="G7" s="13" t="inlineStr">
        <is>
          <t>Capital-intensive retail/logistics and AWS AI capex pressure free cash flow; consumer-spend sensitive.</t>
        </is>
      </c>
    </row>
    <row r="8">
      <c r="A8" s="13" t="inlineStr">
        <is>
          <t>NVDA</t>
        </is>
      </c>
      <c r="B8" s="13" t="inlineStr">
        <is>
          <t>Nasdaq</t>
        </is>
      </c>
      <c r="C8" s="13" t="inlineStr">
        <is>
          <t>~$5.1T (2026-06-22)</t>
        </is>
      </c>
      <c r="D8" s="13" t="inlineStr">
        <is>
          <t>Data-center GPUs/AI accelerators, CUDA software, networking, gaming GPUs</t>
        </is>
      </c>
      <c r="E8" s="13" t="inlineStr">
        <is>
          <t>The megacap-cohort benchmark and the market's AI bellwether; the name against which Apple is often framed as an 'AI laggard.' Minimal direct commercial tie - Apple designs its own silicon and is not a major Nvidia GPU buyer relative to the cloud hyperscalers.</t>
        </is>
      </c>
      <c r="F8" s="13" t="inlineStr">
        <is>
          <t>Effective monopoly on training-class AI accelerators with the CUDA moat; demand still outstrips supply.</t>
        </is>
      </c>
      <c r="G8" s="13" t="inlineStr">
        <is>
          <t>Customer concentration in a handful of hyperscalers and any AI-capex digestion would hit it hardest; peak-cycle valuation.</t>
        </is>
      </c>
    </row>
    <row r="9">
      <c r="A9" s="13" t="inlineStr">
        <is>
          <t>META</t>
        </is>
      </c>
      <c r="B9" s="13" t="inlineStr">
        <is>
          <t>Nasdaq</t>
        </is>
      </c>
      <c r="C9" s="13" t="inlineStr">
        <is>
          <t>~$1.5T (2026-06-22)</t>
        </is>
      </c>
      <c r="D9" s="13" t="inlineStr">
        <is>
          <t>Facebook, Instagram, WhatsApp, advertising, Reality Labs (Quest/AR), Llama AI</t>
        </is>
      </c>
      <c r="E9" s="13" t="inlineStr">
        <is>
          <t>Megacap peer and the company most directly hurt by Apple's App Tracking Transparency, which degraded ad targeting on iOS. Competes with Apple in XR headsets (Quest vs Vision). Not a supplier; an adversary on privacy/platform-control policy.</t>
        </is>
      </c>
      <c r="F9" s="13" t="inlineStr">
        <is>
          <t>Advertising re-accelerated and AI-driven targeting/recommendations lift engagement and ad load.</t>
        </is>
      </c>
      <c r="G9" s="13" t="inlineStr">
        <is>
          <t>Reality Labs burns cash with no clear payoff; ad business remains exposed to Apple's privacy controls and regulation.</t>
        </is>
      </c>
    </row>
    <row r="10">
      <c r="A10" s="13" t="inlineStr">
        <is>
          <t>TSM</t>
        </is>
      </c>
      <c r="B10" s="13" t="inlineStr">
        <is>
          <t>NYSE (ADR; primary listing TWSE 2330)</t>
        </is>
      </c>
      <c r="C10" s="13" t="inlineStr">
        <is>
          <t>~$2.0T (2026-06-22)</t>
        </is>
      </c>
      <c r="D10" s="13" t="inlineStr">
        <is>
          <t>Leading-edge contract chip manufacturing (foundry) on 3nm/2nm-class nodes</t>
        </is>
      </c>
      <c r="E10" s="13" t="inlineStr">
        <is>
          <t>Apple's most critical supplier. TSMC fabricates essentially all of Apple's A-series and M-series silicon and is typically the lead customer on each new leading-edge node. A TSMC disruption (capacity, pricing, or a Taiwan geopolitical event) is a direct hit to Apple's product roadmap and margins.</t>
        </is>
      </c>
      <c r="F10" s="13" t="inlineStr">
        <is>
          <t>Dominant leading-edge foundry with AI + smartphone demand filling 2nm; pricing power with marquee customers.</t>
        </is>
      </c>
      <c r="G10" s="13" t="inlineStr">
        <is>
          <t>Geographic concentration in Taiwan is a tail geopolitical risk; rising capex and overseas-fab cost dilution.</t>
        </is>
      </c>
    </row>
    <row r="11">
      <c r="A11" s="13" t="inlineStr">
        <is>
          <t>AVGO</t>
        </is>
      </c>
      <c r="B11" s="13" t="inlineStr">
        <is>
          <t>Nasdaq</t>
        </is>
      </c>
      <c r="C11" s="13" t="inlineStr">
        <is>
          <t>~$1.8-2.0T (2026-06-22)</t>
        </is>
      </c>
      <c r="D11" s="13" t="inlineStr">
        <is>
          <t>Custom/ASIC and networking silicon, wireless RF/connectivity chips, VMware enterprise software</t>
        </is>
      </c>
      <c r="E11" s="13" t="inlineStr">
        <is>
          <t>A key Apple component supplier - Broadcom provides wireless connectivity (Wi-Fi/Bluetooth) and RF/FBAR filter content in the iPhone under a multiyear supply agreement, and Apple is one of its largest customers. Apple's in-house chip efforts are a long-term substitution risk to this content.</t>
        </is>
      </c>
      <c r="F11" s="13" t="inlineStr">
        <is>
          <t>AI custom-ASIC and networking demand plus sticky VMware software drive high-margin growth.</t>
        </is>
      </c>
      <c r="G11" s="13" t="inlineStr">
        <is>
          <t>Concentrated in a few large customers (Apple, hyperscalers); Apple insourcing connectivity erodes the iPhone content over time.</t>
        </is>
      </c>
    </row>
    <row r="12">
      <c r="A12" s="13" t="inlineStr">
        <is>
          <t>QCOM</t>
        </is>
      </c>
      <c r="B12" s="13" t="inlineStr">
        <is>
          <t>Nasdaq</t>
        </is>
      </c>
      <c r="C12" s="13" t="inlineStr">
        <is>
          <t>~$225B (2026-06-22)</t>
        </is>
      </c>
      <c r="D12" s="13" t="inlineStr">
        <is>
          <t>Snapdragon mobile SoCs, 5G modems, automotive and IoT chips, licensing (QTL)</t>
        </is>
      </c>
      <c r="E12" s="13" t="inlineStr">
        <is>
          <t>Apple's modem supplier and a declining-dependence relationship. Apple has begun replacing Qualcomm baseband modems with its own (Apple C1-class) modem; Qualcomm has guided that its iPhone modem share is winding down. Apple is still a large customer today but the structural trend is away from Qualcomm.</t>
        </is>
      </c>
      <c r="F12" s="13" t="inlineStr">
        <is>
          <t>Diversification into automotive, IoT, and PC (Snapdragon X) offsets the Apple modem loss; licensing royalties are durable.</t>
        </is>
      </c>
      <c r="G12" s="13" t="inlineStr">
        <is>
          <t>Losing the iPhone modem socket removes a major revenue/profit pillar; Android handset cyclicality remains.</t>
        </is>
      </c>
    </row>
    <row r="13">
      <c r="A13" s="13" t="inlineStr">
        <is>
          <t>005930.KS</t>
        </is>
      </c>
      <c r="B13" s="13" t="inlineStr">
        <is>
          <t>KRX (Korea); OTC ADR SSNLF thin</t>
        </is>
      </c>
      <c r="C13" s="13" t="inlineStr">
        <is>
          <t>~$1.5T (2026-06-22)</t>
        </is>
      </c>
      <c r="D13" s="13" t="inlineStr">
        <is>
          <t>Galaxy smartphones, memory (DRAM/NAND/HBM), displays (OLED), foundry, consumer electronics</t>
        </is>
      </c>
      <c r="E13" s="13" t="inlineStr">
        <is>
          <t>Apple's primary smartphone competitor AND a major component supplier - Samsung Display is the dominant supplier of iPhone OLED panels and Samsung supplies memory. A 'frenemy': Apple's #1 premium-phone rival in many markets while one of its biggest parts vendors.</t>
        </is>
      </c>
      <c r="F13" s="13" t="inlineStr">
        <is>
          <t>HBM/AI-memory upcycle plus OLED and foundry give multiple growth legs beyond handsets.</t>
        </is>
      </c>
      <c r="G13" s="13" t="inlineStr">
        <is>
          <t>Memory is cyclical and Galaxy faces share pressure from Chinese OEMs at the high end; primary listing is foreign (access friction for US retail).</t>
        </is>
      </c>
    </row>
    <row r="14">
      <c r="A14" s="13" t="inlineStr">
        <is>
          <t>2317.TW</t>
        </is>
      </c>
      <c r="B14" s="13" t="inlineStr">
        <is>
          <t>TWSE (Taiwan); OTC ADR HNHPF thin</t>
        </is>
      </c>
      <c r="C14" s="13" t="inlineStr">
        <is>
          <t>~$120B (2026-06-22)</t>
        </is>
      </c>
      <c r="D14" s="13" t="inlineStr">
        <is>
          <t>Contract electronics assembly (EMS) - iPhones, plus servers/AI hardware and other devices</t>
        </is>
      </c>
      <c r="E14" s="13" t="inlineStr">
        <is>
          <t>Apple's largest final-assembly partner. Foxconn assembles the bulk of iPhones (China and increasingly India) and a large share of Apple's other hardware; Apple is its single biggest customer (a large share of revenue). Apple's China-to-India diversification reshapes Foxconn's footprint.</t>
        </is>
      </c>
      <c r="F14" s="13" t="inlineStr">
        <is>
          <t>AI-server assembly is a fast-growing, higher-value business diversifying away from low-margin phone assembly.</t>
        </is>
      </c>
      <c r="G14" s="13" t="inlineStr">
        <is>
          <t>Razor-thin assembly margins and heavy single-customer (Apple) dependence; geopolitical and labor exposure. Foreign listing limits US-retail access.</t>
        </is>
      </c>
    </row>
    <row r="15">
      <c r="A15" s="13" t="inlineStr">
        <is>
          <t>GLW</t>
        </is>
      </c>
      <c r="B15" s="13" t="inlineStr">
        <is>
          <t>NYSE</t>
        </is>
      </c>
      <c r="C15" s="13" t="inlineStr">
        <is>
          <t>~$168B (2026-06-22)</t>
        </is>
      </c>
      <c r="D15" s="13" t="inlineStr">
        <is>
          <t>Specialty glass (Gorilla Glass cover/ceramic shield), optical fiber, display glass, life sciences</t>
        </is>
      </c>
      <c r="E15" s="13" t="inlineStr">
        <is>
          <t>A long-standing Apple supplier - Corning makes the cover glass / Ceramic Shield used on iPhones and has received direct Apple investment (Advanced Manufacturing Fund). Apple is a meaningful customer within Corning's specialty-materials segment.</t>
        </is>
      </c>
      <c r="F15" s="13" t="inlineStr">
        <is>
          <t>AI-driven optical-fiber demand plus durable cover-glass franchise lifts a higher-margin mix.</t>
        </is>
      </c>
      <c r="G15" s="13" t="inlineStr">
        <is>
          <t>Specialty/mobile glass is tied to smartphone unit cycles and a few large customers; slower-growth legacy display business.</t>
        </is>
      </c>
    </row>
    <row r="16">
      <c r="A16" s="13" t="inlineStr">
        <is>
          <t>SONY</t>
        </is>
      </c>
      <c r="B16" s="13" t="inlineStr">
        <is>
          <t>NYSE (ADR; primary listing TSE 6758)</t>
        </is>
      </c>
      <c r="C16" s="13" t="inlineStr">
        <is>
          <t>~$120B (2026-06-22)</t>
        </is>
      </c>
      <c r="D16" s="13" t="inlineStr">
        <is>
          <t>CMOS image sensors, PlayStation, music and film, semiconductors, electronics</t>
        </is>
      </c>
      <c r="E16" s="13" t="inlineStr">
        <is>
          <t>Apple's key camera-sensor supplier. Sony Semiconductor is the dominant supplier of the CMOS image sensors in iPhone cameras; Apple is a major customer of its imaging unit. Sony also competes with Apple in entertainment (music/film) and gaming.</t>
        </is>
      </c>
      <c r="F16" s="13" t="inlineStr">
        <is>
          <t>Image-sensor leadership plus a high-margin games/IP/music portfolio give diversified earnings.</t>
        </is>
      </c>
      <c r="G16" s="13" t="inlineStr">
        <is>
          <t>Camera-sensor content is tied to iPhone cycles and Apple sourcing decisions; FX and console-cycle swings. Foreign primary listing.</t>
        </is>
      </c>
    </row>
    <row r="17">
      <c r="A17" s="13" t="inlineStr">
        <is>
          <t>002475.SZ</t>
        </is>
      </c>
      <c r="B17" s="13" t="inlineStr">
        <is>
          <t>Shenzhen (China); not readily US-buyable</t>
        </is>
      </c>
      <c r="C17" s="13" t="inlineStr">
        <is>
          <t>~$75B approx (2026-06-22)</t>
        </is>
      </c>
      <c r="D17" s="13" t="inlineStr">
        <is>
          <t>Connectors, AirPods/wearables assembly, acoustic and precision components, growing iPhone assembly</t>
        </is>
      </c>
      <c r="E17" s="13" t="inlineStr">
        <is>
          <t>A fast-rising Apple supplier and assembler - Luxshare is a major AirPods assembler, supplies connectors/modules, and has taken growing iPhone final-assembly share (the leading mainland-China assembler). Apple is a dominant share of its revenue. CNY cap converted at ~7.2 CNY/USD; treat as approximate.</t>
        </is>
      </c>
      <c r="F17" s="13" t="inlineStr">
        <is>
          <t>Climbing the Apple value chain from components to full iPhone assembly and AI-server hardware.</t>
        </is>
      </c>
      <c r="G17" s="13" t="inlineStr">
        <is>
          <t>Extreme single-customer (Apple) concentration and China-geopolitical exposure; Shenzhen A-share listing is largely inaccessible to US retail.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70" customWidth="1" min="3" max="3"/>
  </cols>
  <sheetData>
    <row r="1">
      <c r="A1" s="1" t="inlineStr">
        <is>
          <t>Claim IDs behind every hard input</t>
        </is>
      </c>
    </row>
    <row r="3">
      <c r="A3" s="3" t="inlineStr">
        <is>
          <t>Input</t>
        </is>
      </c>
      <c r="B3" s="3" t="inlineStr">
        <is>
          <t>Claim ID(s)</t>
        </is>
      </c>
      <c r="C3" s="3" t="inlineStr">
        <is>
          <t>Value / note</t>
        </is>
      </c>
    </row>
    <row r="4">
      <c r="A4" t="inlineStr">
        <is>
          <t>FY2025 revenue</t>
        </is>
      </c>
      <c r="B4" s="14" t="inlineStr">
        <is>
          <t>C-0147</t>
        </is>
      </c>
      <c r="C4" s="13" t="inlineStr">
        <is>
          <t>$416.161B (+6% YoY vs $391.035B)</t>
        </is>
      </c>
    </row>
    <row r="5">
      <c r="A5" t="inlineStr">
        <is>
          <t>FY2025 diluted EPS</t>
        </is>
      </c>
      <c r="B5" s="14" t="inlineStr">
        <is>
          <t>C-0151</t>
        </is>
      </c>
      <c r="C5" s="13" t="inlineStr">
        <is>
          <t>$7.46 (net income $112.01B)</t>
        </is>
      </c>
    </row>
    <row r="6">
      <c r="A6" t="inlineStr">
        <is>
          <t>Diluted shares</t>
        </is>
      </c>
      <c r="B6" s="14" t="inlineStr">
        <is>
          <t>C-0166</t>
        </is>
      </c>
      <c r="C6" s="13" t="inlineStr">
        <is>
          <t>~14.73B (Q2 FY2026 10-Q)</t>
        </is>
      </c>
    </row>
    <row r="7">
      <c r="A7" t="inlineStr">
        <is>
          <t>FY2025 product mix</t>
        </is>
      </c>
      <c r="B7" s="14" t="inlineStr">
        <is>
          <t>C-0148, C-0153</t>
        </is>
      </c>
      <c r="C7" s="13" t="inlineStr">
        <is>
          <t>iPhone $209.6B / Services $109.2B / WHA $35.7B / Mac $33.7B / iPad $28.0B</t>
        </is>
      </c>
    </row>
    <row r="8">
      <c r="A8" t="inlineStr">
        <is>
          <t>FY2025 geo mix</t>
        </is>
      </c>
      <c r="B8" s="14" t="inlineStr">
        <is>
          <t>C-0149</t>
        </is>
      </c>
      <c r="C8" s="13" t="inlineStr">
        <is>
          <t>Americas $178.4B / Europe $111.0B / Gtr China $64.4B / Japan $28.7B / RoAP $33.7B</t>
        </is>
      </c>
    </row>
    <row r="9">
      <c r="A9" t="inlineStr">
        <is>
          <t>Gross margin (FY23/24/25)</t>
        </is>
      </c>
      <c r="B9" s="14" t="inlineStr">
        <is>
          <t>C-0150, C-0154</t>
        </is>
      </c>
      <c r="C9" s="13" t="inlineStr">
        <is>
          <t>44.1% / 46.2% / 46.9%; Products 36.8%, Services 75.4%</t>
        </is>
      </c>
    </row>
    <row r="10">
      <c r="A10" t="inlineStr">
        <is>
          <t>FY2025 FCF</t>
        </is>
      </c>
      <c r="B10" s="14" t="inlineStr">
        <is>
          <t>C-0152</t>
        </is>
      </c>
      <c r="C10" s="13" t="inlineStr">
        <is>
          <t>$98.767B (OCF $111.5B - capex $12.7B)</t>
        </is>
      </c>
    </row>
    <row r="11">
      <c r="A11" t="inlineStr">
        <is>
          <t>Net cash</t>
        </is>
      </c>
      <c r="B11" s="14" t="inlineStr">
        <is>
          <t>C-0157</t>
        </is>
      </c>
      <c r="C11" s="13" t="inlineStr">
        <is>
          <t>~$61.9B (Q2 FY2026: $146.6B cash+sec vs $84.7B debt)</t>
        </is>
      </c>
    </row>
    <row r="12">
      <c r="A12" t="inlineStr">
        <is>
          <t>Buybacks / dividend</t>
        </is>
      </c>
      <c r="B12" s="14" t="inlineStr">
        <is>
          <t>C-0159, C-0160</t>
        </is>
      </c>
      <c r="C12" s="13" t="inlineStr">
        <is>
          <t>FY25 $89.3B repurchased; new $100B auth Apr 2026; div $0.27/qtr</t>
        </is>
      </c>
    </row>
    <row r="13">
      <c r="A13" t="inlineStr">
        <is>
          <t>Smartphone unit share Q1'26</t>
        </is>
      </c>
      <c r="B13" s="14" t="inlineStr">
        <is>
          <t>C-0019, C-0021, C-0023</t>
        </is>
      </c>
      <c r="C13" s="13" t="inlineStr">
        <is>
          <t>Apple 21% (#1), Samsung 21%, Xiaomi 12%</t>
        </is>
      </c>
    </row>
    <row r="14">
      <c r="A14" t="inlineStr">
        <is>
          <t>Profit / premium share</t>
        </is>
      </c>
      <c r="B14" s="14" t="inlineStr">
        <is>
          <t>C-0085, C-0142</t>
        </is>
      </c>
      <c r="C14" s="13" t="inlineStr">
        <is>
          <t>~80% of industry operating profit; ~60% of premium segment</t>
        </is>
      </c>
    </row>
    <row r="15">
      <c r="A15" t="inlineStr">
        <is>
          <t>Forward P/E</t>
        </is>
      </c>
      <c r="B15" s="14" t="inlineStr">
        <is>
          <t>C-0086</t>
        </is>
      </c>
      <c r="C15" s="13" t="inlineStr">
        <is>
          <t>~32-33x vs ~28-30x 5yr median</t>
        </is>
      </c>
    </row>
    <row r="16">
      <c r="A16" t="inlineStr">
        <is>
          <t>Consensus FY2026 EPS</t>
        </is>
      </c>
      <c r="B16" s="14" t="inlineStr">
        <is>
          <t>C-0175, C-0062</t>
        </is>
      </c>
      <c r="C16" s="13" t="inlineStr">
        <is>
          <t>~$8.75 (+17%, UNVERIFIED estimate)</t>
        </is>
      </c>
    </row>
    <row r="17">
      <c r="A17" t="inlineStr">
        <is>
          <t>Recent share price</t>
        </is>
      </c>
      <c r="B17" s="14" t="inlineStr">
        <is>
          <t>C-0020</t>
        </is>
      </c>
      <c r="C17" s="13" t="inlineStr">
        <is>
          <t>$299.13 (UNVERIFIED live px)</t>
        </is>
      </c>
    </row>
    <row r="18">
      <c r="A18" t="inlineStr">
        <is>
          <t>5yr scenario price paths</t>
        </is>
      </c>
      <c r="B18" s="14" t="inlineStr">
        <is>
          <t>rating.json</t>
        </is>
      </c>
      <c r="C18" s="13" t="inlineStr">
        <is>
          <t>Bear ~$235 / Base ~$350 / Bull ~$470 (illustrative model output)</t>
        </is>
      </c>
    </row>
    <row r="19">
      <c r="A19" t="inlineStr">
        <is>
          <t>Company comp table</t>
        </is>
      </c>
      <c r="B19" s="14" t="inlineStr">
        <is>
          <t>C-0043..C-0055</t>
        </is>
      </c>
      <c r="C19" s="13" t="inlineStr">
        <is>
          <t>Market caps as of 2026-06-22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2026-06-22T15:34:05Z</dcterms:created>
  <dcterms:modified xmlns:dcterms="http://purl.org/dc/terms/" xmlns:xsi="http://www.w3.org/2001/XMLSchema-instance" xsi:type="dcterms:W3CDTF">2026-06-22T15:34:05Z</dcterms:modified>
</cp:coreProperties>
</file>