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erse-split ledger" sheetId="1" state="visible" r:id="rId1"/>
    <sheet xmlns:r="http://schemas.openxmlformats.org/officeDocument/2006/relationships" name="Cash &amp; runway" sheetId="2" state="visible" r:id="rId2"/>
    <sheet xmlns:r="http://schemas.openxmlformats.org/officeDocument/2006/relationships" name="Dilution calculator" sheetId="3" state="visible" r:id="rId3"/>
    <sheet xmlns:r="http://schemas.openxmlformats.org/officeDocument/2006/relationships" name="Scenar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6">
    <font>
      <name val="Calibri"/>
      <family val="2"/>
      <color theme="1"/>
      <sz val="11"/>
      <scheme val="minor"/>
    </font>
    <font>
      <name val="IBM Plex Sans"/>
      <b val="1"/>
      <color rgb="FF21262C"/>
      <sz val="14"/>
    </font>
    <font>
      <name val="IBM Plex Sans"/>
      <i val="1"/>
      <color rgb="FF5E6772"/>
      <sz val="9"/>
    </font>
    <font>
      <name val="IBM Plex Sans"/>
      <b val="1"/>
      <color rgb="FFFFFFFF"/>
    </font>
    <font>
      <name val="IBM Plex Sans"/>
      <b val="1"/>
    </font>
    <font>
      <name val="IBM Plex Sans"/>
      <b val="1"/>
      <color rgb="FFC0392B"/>
    </font>
  </fonts>
  <fills count="6">
    <fill>
      <patternFill/>
    </fill>
    <fill>
      <patternFill patternType="gray125"/>
    </fill>
    <fill>
      <patternFill patternType="solid">
        <fgColor rgb="FF0F7A63"/>
      </patternFill>
    </fill>
    <fill>
      <patternFill patternType="solid">
        <fgColor rgb="FFFFF3C4"/>
      </patternFill>
    </fill>
    <fill>
      <patternFill patternType="solid">
        <fgColor rgb="FFC0392B"/>
      </patternFill>
    </fill>
    <fill>
      <patternFill patternType="solid">
        <fgColor rgb="FF5E6772"/>
      </patternFill>
    </fill>
  </fills>
  <borders count="2">
    <border>
      <left/>
      <right/>
      <top/>
      <bottom/>
      <diagonal/>
    </border>
    <border>
      <bottom style="thin">
        <color rgb="FFE7E3DA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0" fillId="3" borderId="1" pivotButton="0" quotePrefix="0" xfId="0"/>
    <xf numFmtId="0" fontId="2" fillId="0" borderId="0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164" fontId="0" fillId="0" borderId="0" pivotButton="0" quotePrefix="0" xfId="0"/>
    <xf numFmtId="0" fontId="3" fillId="4" borderId="0" pivotButton="0" quotePrefix="0" xfId="0"/>
    <xf numFmtId="0" fontId="0" fillId="0" borderId="0" applyAlignment="1" pivotButton="0" quotePrefix="0" xfId="0">
      <alignment vertical="top" wrapText="1"/>
    </xf>
    <xf numFmtId="0" fontId="3" fillId="5" borderId="0" pivotButton="0" quotePrefix="0" xfId="0"/>
    <xf numFmtId="0" fontId="3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16" customWidth="1" min="3" max="3"/>
    <col width="12" customWidth="1" min="4" max="4"/>
    <col width="26" customWidth="1" min="5" max="5"/>
    <col width="14" customWidth="1" min="6" max="6"/>
  </cols>
  <sheetData>
    <row r="1">
      <c r="A1" s="1" t="inlineStr">
        <is>
          <t>Aditxt (ADTX) reverse-split ledger</t>
        </is>
      </c>
    </row>
    <row r="2">
      <c r="A2" s="2" t="inlineStr">
        <is>
          <t>Six reverse splits, 2023-2026. Cumulative = running product. As of 2026-06-20, point-in-time.</t>
        </is>
      </c>
    </row>
    <row r="4">
      <c r="A4" s="3" t="inlineStr">
        <is>
          <t>#</t>
        </is>
      </c>
      <c r="B4" s="3" t="inlineStr">
        <is>
          <t>Effective</t>
        </is>
      </c>
      <c r="C4" s="3" t="inlineStr">
        <is>
          <t>Ratio (1-for-N)</t>
        </is>
      </c>
      <c r="D4" s="3" t="inlineStr">
        <is>
          <t>N</t>
        </is>
      </c>
      <c r="E4" s="3" t="inlineStr">
        <is>
          <t>Cumulative ratio (1-for-)</t>
        </is>
      </c>
      <c r="F4" s="3" t="inlineStr">
        <is>
          <t>Claim id</t>
        </is>
      </c>
    </row>
    <row r="5">
      <c r="A5" s="4" t="n">
        <v>1</v>
      </c>
      <c r="B5" s="4" t="inlineStr">
        <is>
          <t>Aug 18, 2023</t>
        </is>
      </c>
      <c r="C5" s="4" t="inlineStr">
        <is>
          <t>1-for-40</t>
        </is>
      </c>
      <c r="D5" s="4" t="n">
        <v>40</v>
      </c>
      <c r="E5" s="4">
        <f>D5</f>
        <v/>
      </c>
      <c r="F5" s="4" t="inlineStr">
        <is>
          <t>C-0036</t>
        </is>
      </c>
    </row>
    <row r="6">
      <c r="A6" s="4" t="n">
        <v>2</v>
      </c>
      <c r="B6" s="4" t="inlineStr">
        <is>
          <t>Oct 2, 2024</t>
        </is>
      </c>
      <c r="C6" s="4" t="inlineStr">
        <is>
          <t>1-for-40</t>
        </is>
      </c>
      <c r="D6" s="4" t="n">
        <v>40</v>
      </c>
      <c r="E6" s="4">
        <f>E5*D6</f>
        <v/>
      </c>
      <c r="F6" s="4" t="inlineStr">
        <is>
          <t>C-0037</t>
        </is>
      </c>
    </row>
    <row r="7">
      <c r="A7" s="4" t="n">
        <v>3</v>
      </c>
      <c r="B7" s="4" t="inlineStr">
        <is>
          <t>Mar 14/17, 2025</t>
        </is>
      </c>
      <c r="C7" s="4" t="inlineStr">
        <is>
          <t>1-for-250</t>
        </is>
      </c>
      <c r="D7" s="4" t="n">
        <v>250</v>
      </c>
      <c r="E7" s="4">
        <f>E6*D7</f>
        <v/>
      </c>
      <c r="F7" s="4" t="inlineStr">
        <is>
          <t>C-0038</t>
        </is>
      </c>
    </row>
    <row r="8">
      <c r="A8" s="4" t="n">
        <v>4</v>
      </c>
      <c r="B8" s="4" t="inlineStr">
        <is>
          <t>Oct 31 / Nov 3, 2025</t>
        </is>
      </c>
      <c r="C8" s="4" t="inlineStr">
        <is>
          <t>1-for-113</t>
        </is>
      </c>
      <c r="D8" s="4" t="n">
        <v>113</v>
      </c>
      <c r="E8" s="4">
        <f>E7*D8</f>
        <v/>
      </c>
      <c r="F8" s="4" t="inlineStr">
        <is>
          <t>C-0039</t>
        </is>
      </c>
    </row>
    <row r="9">
      <c r="A9" s="4" t="n">
        <v>5</v>
      </c>
      <c r="B9" s="4" t="inlineStr">
        <is>
          <t>Mar 6/9, 2026</t>
        </is>
      </c>
      <c r="C9" s="4" t="inlineStr">
        <is>
          <t>1-for-8</t>
        </is>
      </c>
      <c r="D9" s="4" t="n">
        <v>8</v>
      </c>
      <c r="E9" s="4">
        <f>E8*D9</f>
        <v/>
      </c>
      <c r="F9" s="4" t="inlineStr">
        <is>
          <t>C-0040</t>
        </is>
      </c>
    </row>
    <row r="10">
      <c r="A10" s="4" t="n">
        <v>6</v>
      </c>
      <c r="B10" s="4" t="inlineStr">
        <is>
          <t>May 15/18, 2026</t>
        </is>
      </c>
      <c r="C10" s="4" t="inlineStr">
        <is>
          <t>1-for-27</t>
        </is>
      </c>
      <c r="D10" s="4" t="n">
        <v>27</v>
      </c>
      <c r="E10" s="4">
        <f>E9*D10</f>
        <v/>
      </c>
      <c r="F10" s="4" t="inlineStr">
        <is>
          <t>C-0041</t>
        </is>
      </c>
    </row>
    <row r="12">
      <c r="A12" s="5" t="inlineStr">
        <is>
          <t>Cumulative (verified C-0042):</t>
        </is>
      </c>
      <c r="E12" s="6">
        <f>E10</f>
        <v/>
      </c>
    </row>
    <row r="13">
      <c r="A13" s="2" t="inlineStr">
        <is>
          <t>Expected = 40x40x250x113x8x27 = 9,763,200,000 (1-for-9.76 billion)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0" customWidth="1" min="3" max="3"/>
    <col width="18" customWidth="1" min="4" max="4"/>
  </cols>
  <sheetData>
    <row r="1">
      <c r="A1" s="1" t="inlineStr">
        <is>
          <t>Cash, burn, and runway</t>
        </is>
      </c>
    </row>
    <row r="2">
      <c r="A2" s="2" t="inlineStr">
        <is>
          <t>Edit the yellow inputs. Runway recomputes. As of 2026-06-20, point-in-time.</t>
        </is>
      </c>
    </row>
    <row r="4">
      <c r="A4" s="3" t="inlineStr">
        <is>
          <t>Item</t>
        </is>
      </c>
      <c r="B4" s="3" t="inlineStr">
        <is>
          <t>Value</t>
        </is>
      </c>
      <c r="C4" s="3" t="inlineStr">
        <is>
          <t>Unit</t>
        </is>
      </c>
      <c r="D4" s="3" t="inlineStr">
        <is>
          <t>Claim id</t>
        </is>
      </c>
    </row>
    <row r="5">
      <c r="A5" s="4" t="inlineStr">
        <is>
          <t>Cash &amp; equivalents (3/31/26)</t>
        </is>
      </c>
      <c r="B5" s="7" t="n">
        <v>268852</v>
      </c>
      <c r="C5" s="4" t="inlineStr">
        <is>
          <t>USD</t>
        </is>
      </c>
      <c r="D5" s="4" t="inlineStr">
        <is>
          <t>C-0092</t>
        </is>
      </c>
    </row>
    <row r="6">
      <c r="A6" s="4" t="inlineStr">
        <is>
          <t>Cash at YE2025 (12/31/25)</t>
        </is>
      </c>
      <c r="B6" s="4" t="n">
        <v>3198599</v>
      </c>
      <c r="C6" s="4" t="inlineStr">
        <is>
          <t>USD</t>
        </is>
      </c>
      <c r="D6" s="4" t="inlineStr">
        <is>
          <t>C-0027</t>
        </is>
      </c>
    </row>
    <row r="7">
      <c r="A7" s="4" t="inlineStr">
        <is>
          <t>Quarterly operating burn (3 mo)</t>
        </is>
      </c>
      <c r="B7" s="7" t="n">
        <v>4578712</v>
      </c>
      <c r="C7" s="4" t="inlineStr">
        <is>
          <t>USD</t>
        </is>
      </c>
      <c r="D7" s="4" t="inlineStr">
        <is>
          <t>C-0013</t>
        </is>
      </c>
    </row>
    <row r="8">
      <c r="A8" s="4" t="inlineStr">
        <is>
          <t>Monthly burn (~)</t>
        </is>
      </c>
      <c r="B8" s="4">
        <f>B7/3</f>
        <v/>
      </c>
      <c r="C8" s="4" t="inlineStr">
        <is>
          <t>USD</t>
        </is>
      </c>
      <c r="D8" s="4" t="inlineStr">
        <is>
          <t>C-0013 (derived)</t>
        </is>
      </c>
    </row>
    <row r="9">
      <c r="A9" s="4" t="inlineStr">
        <is>
          <t>Weekly burn (~)</t>
        </is>
      </c>
      <c r="B9" s="4">
        <f>B8/4.345</f>
        <v/>
      </c>
      <c r="C9" s="4" t="inlineStr">
        <is>
          <t>USD</t>
        </is>
      </c>
      <c r="D9" s="4" t="inlineStr">
        <is>
          <t>derived</t>
        </is>
      </c>
    </row>
    <row r="11">
      <c r="A11" s="5" t="inlineStr">
        <is>
          <t>Runway (weeks) = cash / weekly burn</t>
        </is>
      </c>
      <c r="B11" s="5">
        <f>B5/B9</f>
        <v/>
      </c>
    </row>
    <row r="12">
      <c r="A12" s="5" t="inlineStr">
        <is>
          <t>Runway (days) ~</t>
        </is>
      </c>
      <c r="B12" s="6">
        <f>B5/(B8/30)</f>
        <v/>
      </c>
    </row>
    <row r="14">
      <c r="A14" s="8" t="inlineStr">
        <is>
          <t>Verified estimate: ~0.8 weeks / ~5.5 days (C-0120). Survival depends on financing access (ATM/ELOC), not cash on hand.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40" customWidth="1" min="3" max="3"/>
  </cols>
  <sheetData>
    <row r="1">
      <c r="A1" s="1" t="inlineStr">
        <is>
          <t>Illustrative dilution calculator</t>
        </is>
      </c>
    </row>
    <row r="2">
      <c r="A2" s="2" t="inlineStr">
        <is>
          <t>ILLUSTRATIVE ESTIMATE - NOT A PRICE TARGET. How many shares to raise $X at price P?</t>
        </is>
      </c>
    </row>
    <row r="4">
      <c r="A4" s="3" t="inlineStr">
        <is>
          <t>Input</t>
        </is>
      </c>
      <c r="B4" s="3" t="inlineStr">
        <is>
          <t>Value</t>
        </is>
      </c>
      <c r="C4" s="3" t="inlineStr">
        <is>
          <t>Note</t>
        </is>
      </c>
    </row>
    <row r="5">
      <c r="A5" s="4" t="inlineStr">
        <is>
          <t>Amount to raise ($)</t>
        </is>
      </c>
      <c r="B5" s="7" t="n">
        <v>1500000</v>
      </c>
      <c r="C5" s="9" t="inlineStr">
        <is>
          <t>edit me - e.g. one month of burn</t>
        </is>
      </c>
    </row>
    <row r="6">
      <c r="A6" s="4" t="inlineStr">
        <is>
          <t>Assumed sale price ($/sh)</t>
        </is>
      </c>
      <c r="B6" s="7" t="n">
        <v>0.01</v>
      </c>
      <c r="C6" s="9" t="inlineStr">
        <is>
          <t>edit me - latest close C-0109</t>
        </is>
      </c>
    </row>
    <row r="7">
      <c r="A7" s="4" t="inlineStr">
        <is>
          <t>Shares outstanding now</t>
        </is>
      </c>
      <c r="B7" s="7" t="n">
        <v>815921</v>
      </c>
      <c r="C7" s="9" t="inlineStr">
        <is>
          <t>canonical C-0090 / C-0011</t>
        </is>
      </c>
    </row>
    <row r="8">
      <c r="A8" s="4" t="inlineStr">
        <is>
          <t>Authorized common shares</t>
        </is>
      </c>
      <c r="B8" s="7" t="n">
        <v>1000000000</v>
      </c>
      <c r="C8" s="9" t="inlineStr">
        <is>
          <t>charter cap C-0026</t>
        </is>
      </c>
    </row>
    <row r="10">
      <c r="A10" s="5" t="inlineStr">
        <is>
          <t>New shares issued = amount / price</t>
        </is>
      </c>
      <c r="B10" s="5">
        <f>B5/B6</f>
        <v/>
      </c>
    </row>
    <row r="11">
      <c r="A11" s="5" t="inlineStr">
        <is>
          <t>Total shares after raise</t>
        </is>
      </c>
      <c r="B11">
        <f>B7+B10</f>
        <v/>
      </c>
    </row>
    <row r="12">
      <c r="A12" s="5" t="inlineStr">
        <is>
          <t>Existing-holder dilution (%)</t>
        </is>
      </c>
      <c r="B12" s="10">
        <f>B10/B11</f>
        <v/>
      </c>
    </row>
    <row r="13">
      <c r="A13" s="5" t="inlineStr">
        <is>
          <t>New shares as % of authorized</t>
        </is>
      </c>
      <c r="B13" s="10">
        <f>B10/B8</f>
        <v/>
      </c>
    </row>
    <row r="14">
      <c r="A14" s="5" t="inlineStr">
        <is>
          <t>Exceeds authorized cap?</t>
        </is>
      </c>
      <c r="B14">
        <f>IF(B11&gt;B8,"YES - needs more authorized shares","no")</f>
        <v/>
      </c>
    </row>
    <row r="16">
      <c r="A16" s="8" t="inlineStr">
        <is>
          <t>Reference (C-0121): ~$1.5M at $0.0100 ~= 150,000,000 new shares (~184x current share count).</t>
        </is>
      </c>
    </row>
    <row r="17">
      <c r="A17" s="8" t="inlineStr">
        <is>
          <t>Reference (C-0122): ~$18M (one year of burn) at $0.0100 ~= 1.8B shares, which EXCEEDS the 1B authorized cap.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40" customWidth="1" min="3" max="3"/>
    <col width="18" customWidth="1" min="4" max="4"/>
  </cols>
  <sheetData>
    <row r="1">
      <c r="A1" s="1" t="inlineStr">
        <is>
          <t>Illustrative scenarios (NOT price targets)</t>
        </is>
      </c>
    </row>
    <row r="2">
      <c r="A2" s="2" t="inlineStr">
        <is>
          <t>Qualitative outcome map for ADTX COMMON. Illustrative estimate only - not advice, not a target. C-0140, C-0144.</t>
        </is>
      </c>
    </row>
    <row r="4">
      <c r="A4" s="3" t="inlineStr">
        <is>
          <t>Scenario</t>
        </is>
      </c>
      <c r="B4" s="3" t="inlineStr">
        <is>
          <t>Trigger / path</t>
        </is>
      </c>
      <c r="C4" s="3" t="inlineStr">
        <is>
          <t>What happens to common</t>
        </is>
      </c>
      <c r="D4" s="3" t="inlineStr">
        <is>
          <t>Key claim ids</t>
        </is>
      </c>
    </row>
    <row r="5" ht="58" customHeight="1">
      <c r="A5" s="11" t="inlineStr">
        <is>
          <t>Bear</t>
        </is>
      </c>
      <c r="B5" s="12" t="inlineStr">
        <is>
          <t>Nasdaq appeal lost (hearing 6/11, outcome pending) -&gt; registered ATM/ELOC sales choke; cannot fund burn</t>
        </is>
      </c>
      <c r="C5" s="12" t="inlineStr">
        <is>
          <t>Dilution-to-zero for common holders; preferred + creditors ahead of an ~$8K equity stub</t>
        </is>
      </c>
      <c r="D5" s="12" t="inlineStr">
        <is>
          <t>C-0141, C-0125, C-0051, C-0120</t>
        </is>
      </c>
    </row>
    <row r="6" ht="58" customHeight="1">
      <c r="A6" s="13" t="inlineStr">
        <is>
          <t>Base</t>
        </is>
      </c>
      <c r="B6" s="12" t="inlineStr">
        <is>
          <t>Stays Nasdaq-listed by continuing to issue stock via ATM/ELOC to cover ~$1.5M/mo burn</t>
        </is>
      </c>
      <c r="C6" s="12" t="inlineStr">
        <is>
          <t>Survives quarter-to-quarter but common is heavily, repeatedly diluted; reverse splits continue</t>
        </is>
      </c>
      <c r="D6" s="12" t="inlineStr">
        <is>
          <t>C-0049, C-0050, C-0042, C-0013</t>
        </is>
      </c>
    </row>
    <row r="7" ht="58" customHeight="1">
      <c r="A7" s="14" t="inlineStr">
        <is>
          <t>Bull</t>
        </is>
      </c>
      <c r="B7" s="12" t="inlineStr">
        <is>
          <t>Ignite/Pubco SPAC closes (~$150M mark) or another sub value crystallizes above the ~$69.5M preferred stack</t>
        </is>
      </c>
      <c r="C7" s="12" t="inlineStr">
        <is>
          <t>Value could accrue to common only AFTER ~$69.5M preferred liquidation preference is satisfied</t>
        </is>
      </c>
      <c r="D7" s="12" t="inlineStr">
        <is>
          <t>C-0086, C-0098, C-0127, C-0051</t>
        </is>
      </c>
    </row>
    <row r="9">
      <c r="A9" s="8" t="inlineStr">
        <is>
          <t>These are illustrative scenarios, not forecasts or price targets. The distribution is bimodal and downside-skewed (C-0140). Nothing here is investment advice.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2026-06-21T04:02:54Z</dcterms:created>
  <dcterms:modified xmlns:dcterms="http://purl.org/dc/terms/" xmlns:xsi="http://www.w3.org/2001/XMLSchema-instance" xsi:type="dcterms:W3CDTF">2026-06-21T04:02:54Z</dcterms:modified>
</cp:coreProperties>
</file>